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_Data\Blair_OCD\Phantom\HPD\test\"/>
    </mc:Choice>
  </mc:AlternateContent>
  <bookViews>
    <workbookView xWindow="0" yWindow="0" windowWidth="24576" windowHeight="10056"/>
  </bookViews>
  <sheets>
    <sheet name="NYC_Premier" sheetId="8" r:id="rId1"/>
  </sheets>
  <definedNames>
    <definedName name="fid_centroids_1" localSheetId="0">NYC_Premier!$E$3:$G$58</definedName>
    <definedName name="fid_centroids_syn" localSheetId="0">NYC_Premier!$B$3:$D$58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8" l="1"/>
  <c r="Y58" i="8" s="1"/>
  <c r="Q58" i="8"/>
  <c r="X58" i="8" s="1"/>
  <c r="O58" i="8"/>
  <c r="N58" i="8"/>
  <c r="J58" i="8"/>
  <c r="I58" i="8"/>
  <c r="H58" i="8"/>
  <c r="K58" i="8" s="1"/>
  <c r="Q57" i="8"/>
  <c r="U57" i="8" s="1"/>
  <c r="P57" i="8"/>
  <c r="W57" i="8" s="1"/>
  <c r="N57" i="8"/>
  <c r="M57" i="8"/>
  <c r="J57" i="8"/>
  <c r="I57" i="8"/>
  <c r="H57" i="8"/>
  <c r="Q56" i="8"/>
  <c r="U56" i="8" s="1"/>
  <c r="N56" i="8"/>
  <c r="J56" i="8"/>
  <c r="I56" i="8"/>
  <c r="H56" i="8"/>
  <c r="Q55" i="8"/>
  <c r="U55" i="8" s="1"/>
  <c r="N55" i="8"/>
  <c r="J55" i="8"/>
  <c r="I55" i="8"/>
  <c r="H55" i="8"/>
  <c r="R54" i="8"/>
  <c r="Y54" i="8" s="1"/>
  <c r="Q54" i="8"/>
  <c r="X54" i="8" s="1"/>
  <c r="O54" i="8"/>
  <c r="N54" i="8"/>
  <c r="J54" i="8"/>
  <c r="I54" i="8"/>
  <c r="H54" i="8"/>
  <c r="R53" i="8"/>
  <c r="Q53" i="8"/>
  <c r="X53" i="8" s="1"/>
  <c r="P53" i="8"/>
  <c r="T53" i="8" s="1"/>
  <c r="O53" i="8"/>
  <c r="N53" i="8"/>
  <c r="M53" i="8"/>
  <c r="J53" i="8"/>
  <c r="I53" i="8"/>
  <c r="H53" i="8"/>
  <c r="K53" i="8" s="1"/>
  <c r="U52" i="8"/>
  <c r="Q52" i="8"/>
  <c r="X52" i="8" s="1"/>
  <c r="N52" i="8"/>
  <c r="J52" i="8"/>
  <c r="I52" i="8"/>
  <c r="H52" i="8"/>
  <c r="X51" i="8"/>
  <c r="U51" i="8"/>
  <c r="R51" i="8"/>
  <c r="V51" i="8" s="1"/>
  <c r="Q51" i="8"/>
  <c r="O51" i="8"/>
  <c r="N51" i="8"/>
  <c r="J51" i="8"/>
  <c r="I51" i="8"/>
  <c r="H51" i="8"/>
  <c r="Q50" i="8"/>
  <c r="X50" i="8" s="1"/>
  <c r="P50" i="8"/>
  <c r="W50" i="8" s="1"/>
  <c r="N50" i="8"/>
  <c r="M50" i="8"/>
  <c r="J50" i="8"/>
  <c r="I50" i="8"/>
  <c r="H50" i="8"/>
  <c r="U49" i="8"/>
  <c r="Q49" i="8"/>
  <c r="X49" i="8" s="1"/>
  <c r="N49" i="8"/>
  <c r="J49" i="8"/>
  <c r="I49" i="8"/>
  <c r="H49" i="8"/>
  <c r="K49" i="8" s="1"/>
  <c r="Q48" i="8"/>
  <c r="U48" i="8" s="1"/>
  <c r="N48" i="8"/>
  <c r="J48" i="8"/>
  <c r="I48" i="8"/>
  <c r="H48" i="8"/>
  <c r="K48" i="8" s="1"/>
  <c r="X47" i="8"/>
  <c r="Q47" i="8"/>
  <c r="U47" i="8" s="1"/>
  <c r="N47" i="8"/>
  <c r="J47" i="8"/>
  <c r="I47" i="8"/>
  <c r="H47" i="8"/>
  <c r="X46" i="8"/>
  <c r="U46" i="8"/>
  <c r="Q46" i="8"/>
  <c r="N46" i="8"/>
  <c r="J46" i="8"/>
  <c r="I46" i="8"/>
  <c r="H46" i="8"/>
  <c r="T45" i="8"/>
  <c r="Q45" i="8"/>
  <c r="X45" i="8" s="1"/>
  <c r="P45" i="8"/>
  <c r="W45" i="8" s="1"/>
  <c r="N45" i="8"/>
  <c r="M45" i="8"/>
  <c r="J45" i="8"/>
  <c r="I45" i="8"/>
  <c r="H45" i="8"/>
  <c r="Q44" i="8"/>
  <c r="U44" i="8" s="1"/>
  <c r="N44" i="8"/>
  <c r="J44" i="8"/>
  <c r="I44" i="8"/>
  <c r="H44" i="8"/>
  <c r="Q43" i="8"/>
  <c r="X43" i="8" s="1"/>
  <c r="N43" i="8"/>
  <c r="J43" i="8"/>
  <c r="I43" i="8"/>
  <c r="H43" i="8"/>
  <c r="X42" i="8"/>
  <c r="Q42" i="8"/>
  <c r="U42" i="8" s="1"/>
  <c r="N42" i="8"/>
  <c r="J42" i="8"/>
  <c r="I42" i="8"/>
  <c r="H42" i="8"/>
  <c r="R41" i="8"/>
  <c r="Y41" i="8" s="1"/>
  <c r="P41" i="8"/>
  <c r="W41" i="8" s="1"/>
  <c r="O41" i="8"/>
  <c r="M41" i="8"/>
  <c r="J41" i="8"/>
  <c r="I41" i="8"/>
  <c r="H41" i="8"/>
  <c r="K41" i="8" s="1"/>
  <c r="R40" i="8"/>
  <c r="Y40" i="8" s="1"/>
  <c r="O40" i="8"/>
  <c r="J40" i="8"/>
  <c r="I40" i="8"/>
  <c r="H40" i="8"/>
  <c r="R39" i="8"/>
  <c r="Y39" i="8" s="1"/>
  <c r="O39" i="8"/>
  <c r="J39" i="8"/>
  <c r="I39" i="8"/>
  <c r="H39" i="8"/>
  <c r="R38" i="8"/>
  <c r="Y38" i="8" s="1"/>
  <c r="P38" i="8"/>
  <c r="W38" i="8" s="1"/>
  <c r="O38" i="8"/>
  <c r="M38" i="8"/>
  <c r="J38" i="8"/>
  <c r="I38" i="8"/>
  <c r="H38" i="8"/>
  <c r="R37" i="8"/>
  <c r="Y37" i="8" s="1"/>
  <c r="O37" i="8"/>
  <c r="J37" i="8"/>
  <c r="I37" i="8"/>
  <c r="H37" i="8"/>
  <c r="K37" i="8" s="1"/>
  <c r="J36" i="8"/>
  <c r="I36" i="8"/>
  <c r="H36" i="8"/>
  <c r="J35" i="8"/>
  <c r="I35" i="8"/>
  <c r="H35" i="8"/>
  <c r="J34" i="8"/>
  <c r="I34" i="8"/>
  <c r="K34" i="8" s="1"/>
  <c r="H34" i="8"/>
  <c r="P33" i="8"/>
  <c r="W33" i="8" s="1"/>
  <c r="M33" i="8"/>
  <c r="J33" i="8"/>
  <c r="I33" i="8"/>
  <c r="K33" i="8" s="1"/>
  <c r="H33" i="8"/>
  <c r="J32" i="8"/>
  <c r="I32" i="8"/>
  <c r="H32" i="8"/>
  <c r="J31" i="8"/>
  <c r="I31" i="8"/>
  <c r="H31" i="8"/>
  <c r="K31" i="8" s="1"/>
  <c r="J30" i="8"/>
  <c r="K30" i="8" s="1"/>
  <c r="I30" i="8"/>
  <c r="H30" i="8"/>
  <c r="J29" i="8"/>
  <c r="I29" i="8"/>
  <c r="K29" i="8" s="1"/>
  <c r="H29" i="8"/>
  <c r="P28" i="8"/>
  <c r="W28" i="8" s="1"/>
  <c r="M28" i="8"/>
  <c r="J28" i="8"/>
  <c r="I28" i="8"/>
  <c r="H28" i="8"/>
  <c r="J27" i="8"/>
  <c r="I27" i="8"/>
  <c r="H27" i="8"/>
  <c r="J26" i="8"/>
  <c r="I26" i="8"/>
  <c r="H26" i="8"/>
  <c r="J25" i="8"/>
  <c r="I25" i="8"/>
  <c r="H25" i="8"/>
  <c r="J24" i="8"/>
  <c r="I24" i="8"/>
  <c r="H24" i="8"/>
  <c r="P23" i="8"/>
  <c r="T23" i="8" s="1"/>
  <c r="M23" i="8"/>
  <c r="J23" i="8"/>
  <c r="I23" i="8"/>
  <c r="K23" i="8" s="1"/>
  <c r="H23" i="8"/>
  <c r="J22" i="8"/>
  <c r="I22" i="8"/>
  <c r="H22" i="8"/>
  <c r="J21" i="8"/>
  <c r="I21" i="8"/>
  <c r="H21" i="8"/>
  <c r="K21" i="8" s="1"/>
  <c r="V20" i="8"/>
  <c r="R20" i="8"/>
  <c r="Y20" i="8" s="1"/>
  <c r="O20" i="8"/>
  <c r="J20" i="8"/>
  <c r="I20" i="8"/>
  <c r="H20" i="8"/>
  <c r="R19" i="8"/>
  <c r="Y19" i="8" s="1"/>
  <c r="P19" i="8"/>
  <c r="W19" i="8" s="1"/>
  <c r="O19" i="8"/>
  <c r="M19" i="8"/>
  <c r="J19" i="8"/>
  <c r="I19" i="8"/>
  <c r="H19" i="8"/>
  <c r="J18" i="8"/>
  <c r="I18" i="8"/>
  <c r="H18" i="8"/>
  <c r="R17" i="8"/>
  <c r="Y17" i="8" s="1"/>
  <c r="O17" i="8"/>
  <c r="J17" i="8"/>
  <c r="I17" i="8"/>
  <c r="H17" i="8"/>
  <c r="P16" i="8"/>
  <c r="W16" i="8" s="1"/>
  <c r="M16" i="8"/>
  <c r="J16" i="8"/>
  <c r="I16" i="8"/>
  <c r="H16" i="8"/>
  <c r="J15" i="8"/>
  <c r="I15" i="8"/>
  <c r="H15" i="8"/>
  <c r="J14" i="8"/>
  <c r="I14" i="8"/>
  <c r="H14" i="8"/>
  <c r="K14" i="8" s="1"/>
  <c r="J13" i="8"/>
  <c r="K13" i="8" s="1"/>
  <c r="I13" i="8"/>
  <c r="H13" i="8"/>
  <c r="J12" i="8"/>
  <c r="I12" i="8"/>
  <c r="K12" i="8" s="1"/>
  <c r="H12" i="8"/>
  <c r="P11" i="8"/>
  <c r="W11" i="8" s="1"/>
  <c r="M11" i="8"/>
  <c r="J11" i="8"/>
  <c r="I11" i="8"/>
  <c r="H11" i="8"/>
  <c r="J10" i="8"/>
  <c r="I10" i="8"/>
  <c r="H10" i="8"/>
  <c r="J9" i="8"/>
  <c r="I9" i="8"/>
  <c r="H9" i="8"/>
  <c r="J8" i="8"/>
  <c r="I8" i="8"/>
  <c r="H8" i="8"/>
  <c r="R7" i="8"/>
  <c r="Y7" i="8" s="1"/>
  <c r="O7" i="8"/>
  <c r="J7" i="8"/>
  <c r="I7" i="8"/>
  <c r="H7" i="8"/>
  <c r="W6" i="8"/>
  <c r="T6" i="8"/>
  <c r="P6" i="8"/>
  <c r="M6" i="8"/>
  <c r="J6" i="8"/>
  <c r="I6" i="8"/>
  <c r="H6" i="8"/>
  <c r="J5" i="8"/>
  <c r="I5" i="8"/>
  <c r="K5" i="8" s="1"/>
  <c r="H5" i="8"/>
  <c r="J4" i="8"/>
  <c r="I4" i="8"/>
  <c r="H4" i="8"/>
  <c r="J3" i="8"/>
  <c r="I3" i="8"/>
  <c r="H3" i="8"/>
  <c r="K10" i="8" l="1"/>
  <c r="K20" i="8"/>
  <c r="V40" i="8"/>
  <c r="X48" i="8"/>
  <c r="K50" i="8"/>
  <c r="K52" i="8"/>
  <c r="X56" i="8"/>
  <c r="X60" i="8" s="1"/>
  <c r="X57" i="8"/>
  <c r="K17" i="8"/>
  <c r="K24" i="8"/>
  <c r="T28" i="8"/>
  <c r="V39" i="8"/>
  <c r="X44" i="8"/>
  <c r="K11" i="8"/>
  <c r="K3" i="8"/>
  <c r="K9" i="8"/>
  <c r="K36" i="8"/>
  <c r="V37" i="8"/>
  <c r="K40" i="8"/>
  <c r="U43" i="8"/>
  <c r="K47" i="8"/>
  <c r="V53" i="8"/>
  <c r="K27" i="8"/>
  <c r="T38" i="8"/>
  <c r="K46" i="8"/>
  <c r="K16" i="8"/>
  <c r="K39" i="8"/>
  <c r="T11" i="8"/>
  <c r="K28" i="8"/>
  <c r="K18" i="8"/>
  <c r="K26" i="8"/>
  <c r="K54" i="8"/>
  <c r="T19" i="8"/>
  <c r="K42" i="8"/>
  <c r="U53" i="8"/>
  <c r="K57" i="8"/>
  <c r="W23" i="8"/>
  <c r="K4" i="8"/>
  <c r="V7" i="8"/>
  <c r="T16" i="8"/>
  <c r="V17" i="8"/>
  <c r="K19" i="8"/>
  <c r="T33" i="8"/>
  <c r="K35" i="8"/>
  <c r="K15" i="8"/>
  <c r="K32" i="8"/>
  <c r="K56" i="8"/>
  <c r="K55" i="8"/>
  <c r="K8" i="8"/>
  <c r="K25" i="8"/>
  <c r="K45" i="8"/>
  <c r="Y51" i="8"/>
  <c r="T57" i="8"/>
  <c r="K7" i="8"/>
  <c r="K22" i="8"/>
  <c r="K44" i="8"/>
  <c r="K51" i="8"/>
  <c r="K6" i="8"/>
  <c r="K38" i="8"/>
  <c r="K43" i="8"/>
  <c r="X55" i="8"/>
  <c r="W61" i="8"/>
  <c r="V19" i="8"/>
  <c r="V38" i="8"/>
  <c r="U45" i="8"/>
  <c r="W53" i="8"/>
  <c r="W60" i="8"/>
  <c r="Y53" i="8"/>
  <c r="Y61" i="8" s="1"/>
  <c r="T41" i="8"/>
  <c r="T50" i="8"/>
  <c r="U54" i="8"/>
  <c r="U58" i="8"/>
  <c r="V41" i="8"/>
  <c r="U50" i="8"/>
  <c r="V54" i="8"/>
  <c r="V58" i="8"/>
  <c r="Y60" i="8"/>
  <c r="X61" i="8" l="1"/>
  <c r="V60" i="8"/>
  <c r="T60" i="8"/>
  <c r="U60" i="8"/>
</calcChain>
</file>

<file path=xl/connections.xml><?xml version="1.0" encoding="utf-8"?>
<connections xmlns="http://schemas.openxmlformats.org/spreadsheetml/2006/main">
  <connection id="1" name="fid_centroids_syn11" type="6" refreshedVersion="6" background="1" saveData="1">
    <textPr codePage="437" sourceFile="C:\Work_Feng\programs\matlab\ROI\regionGrowing\fid_centroids_syn.txt" tab="0" comma="1">
      <textFields count="3">
        <textField/>
        <textField/>
        <textField/>
      </textFields>
    </textPr>
  </connection>
  <connection id="2" name="fid_centroids11" type="6" refreshedVersion="6" background="1" saveData="1">
    <textPr codePage="437" sourceFile="C:\Work_Feng\programs\matlab\ROI\regionGrowing\fid_centroids.txt" tab="0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<sst xmlns="http://schemas.openxmlformats.org/spreadsheetml/2006/main" count="91" uniqueCount="37">
  <si>
    <t>X</t>
  </si>
  <si>
    <t>Y</t>
  </si>
  <si>
    <t>Z</t>
  </si>
  <si>
    <t>delta_X</t>
  </si>
  <si>
    <t>delta_Y</t>
  </si>
  <si>
    <t>delta_Z</t>
  </si>
  <si>
    <t>X0</t>
  </si>
  <si>
    <t>Y0</t>
  </si>
  <si>
    <t>Z0</t>
  </si>
  <si>
    <t>synthetic fiducials</t>
  </si>
  <si>
    <t>fiducials from image</t>
  </si>
  <si>
    <t>RL expected</t>
  </si>
  <si>
    <t>RL observed</t>
  </si>
  <si>
    <t>AP expected</t>
  </si>
  <si>
    <t>AP observed</t>
  </si>
  <si>
    <t>SI expected</t>
  </si>
  <si>
    <t>SI observed</t>
  </si>
  <si>
    <t>plate_5</t>
  </si>
  <si>
    <t>plate_1</t>
  </si>
  <si>
    <t>plate_2</t>
  </si>
  <si>
    <t>plate_3</t>
  </si>
  <si>
    <t>plate_4</t>
  </si>
  <si>
    <t>Delta-x</t>
  </si>
  <si>
    <t>delta-y</t>
  </si>
  <si>
    <t>delta-z</t>
  </si>
  <si>
    <t>mean deviation</t>
  </si>
  <si>
    <t xml:space="preserve">distance </t>
  </si>
  <si>
    <t>absolute deviations</t>
  </si>
  <si>
    <t>relative x</t>
  </si>
  <si>
    <t>relative y</t>
  </si>
  <si>
    <t>relative z</t>
  </si>
  <si>
    <t>absolute x</t>
  </si>
  <si>
    <t>absolute y</t>
  </si>
  <si>
    <t>absolute z</t>
  </si>
  <si>
    <t>relative deviations</t>
  </si>
  <si>
    <t>mean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</si>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</sst>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left"/>
    </xf>
    <xf numFmtId="165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id_centroids_syn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fid_centroids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I56" sqref="A56:XFD56"/>
    </sheetView>
  </sheetViews>
  <sheetFormatPr defaultRowHeight="14.4" x14ac:dyDescent="0.3"/>
  <cols>
    <col min="2" max="2" width="8.33203125" customWidth="1"/>
    <col min="3" max="3" width="8.6640625" customWidth="1"/>
    <col min="4" max="4" width="9.33203125" customWidth="1"/>
    <col min="5" max="5" width="9.109375" customWidth="1"/>
    <col min="6" max="6" width="9.6640625" customWidth="1"/>
    <col min="7" max="7" width="8.6640625" customWidth="1"/>
    <col min="11" max="11" width="13.44140625" style="2" customWidth="1"/>
    <col min="13" max="13" width="11.6640625" bestFit="1" customWidth="1"/>
    <col min="14" max="14" width="12.109375" bestFit="1" customWidth="1"/>
    <col min="15" max="18" width="11.6640625" bestFit="1" customWidth="1"/>
    <col min="19" max="19" width="17.6640625" customWidth="1"/>
    <col min="20" max="20" width="17.88671875" bestFit="1" customWidth="1"/>
    <col min="21" max="22" width="12.6640625" bestFit="1" customWidth="1"/>
    <col min="23" max="23" width="18.6640625" bestFit="1" customWidth="1"/>
    <col min="24" max="24" width="12.6640625" bestFit="1" customWidth="1"/>
    <col min="25" max="25" width="9.44140625" customWidth="1"/>
  </cols>
  <sheetData>
    <row r="1" spans="1:25" s="14" customFormat="1" x14ac:dyDescent="0.3">
      <c r="B1" s="15" t="s">
        <v>9</v>
      </c>
      <c r="C1" s="15"/>
      <c r="D1" s="15"/>
      <c r="E1" s="15" t="s">
        <v>10</v>
      </c>
      <c r="F1" s="15"/>
      <c r="G1" s="15"/>
      <c r="K1" s="1"/>
      <c r="T1" s="12" t="s">
        <v>34</v>
      </c>
      <c r="W1" s="12" t="s">
        <v>27</v>
      </c>
      <c r="X1" s="12"/>
    </row>
    <row r="2" spans="1:25" s="14" customFormat="1" x14ac:dyDescent="0.3">
      <c r="B2" s="14" t="s">
        <v>6</v>
      </c>
      <c r="C2" s="14" t="s">
        <v>7</v>
      </c>
      <c r="D2" s="14" t="s">
        <v>8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0" t="s">
        <v>26</v>
      </c>
      <c r="M2" s="14" t="s">
        <v>11</v>
      </c>
      <c r="N2" s="14" t="s">
        <v>13</v>
      </c>
      <c r="O2" s="14" t="s">
        <v>15</v>
      </c>
      <c r="P2" s="14" t="s">
        <v>12</v>
      </c>
      <c r="Q2" s="14" t="s">
        <v>14</v>
      </c>
      <c r="R2" s="14" t="s">
        <v>16</v>
      </c>
      <c r="T2" s="14" t="s">
        <v>22</v>
      </c>
      <c r="U2" s="14" t="s">
        <v>23</v>
      </c>
      <c r="V2" s="14" t="s">
        <v>24</v>
      </c>
      <c r="W2" s="14" t="s">
        <v>22</v>
      </c>
      <c r="X2" s="14" t="s">
        <v>23</v>
      </c>
      <c r="Y2" s="14" t="s">
        <v>24</v>
      </c>
    </row>
    <row r="3" spans="1:25" x14ac:dyDescent="0.3">
      <c r="A3" s="5" t="s">
        <v>18</v>
      </c>
      <c r="B3">
        <v>129</v>
      </c>
      <c r="C3">
        <v>49</v>
      </c>
      <c r="D3">
        <v>89</v>
      </c>
      <c r="E3">
        <v>129.16999999999999</v>
      </c>
      <c r="F3">
        <v>49.08</v>
      </c>
      <c r="G3">
        <v>89.1</v>
      </c>
      <c r="H3">
        <f t="shared" ref="H3:J34" si="0" xml:space="preserve"> E3-B3</f>
        <v>0.16999999999998749</v>
      </c>
      <c r="I3">
        <f t="shared" si="0"/>
        <v>7.9999999999998295E-2</v>
      </c>
      <c r="J3">
        <f t="shared" si="0"/>
        <v>9.9999999999994316E-2</v>
      </c>
      <c r="K3" s="2">
        <f t="shared" ref="K3:K58" si="1">SQRT(H3*H3+I3*I3+J3*J3)</f>
        <v>0.21283796653791431</v>
      </c>
    </row>
    <row r="4" spans="1:25" x14ac:dyDescent="0.3">
      <c r="A4" s="5" t="s">
        <v>18</v>
      </c>
      <c r="B4">
        <v>89</v>
      </c>
      <c r="C4">
        <v>49</v>
      </c>
      <c r="D4">
        <v>129</v>
      </c>
      <c r="E4">
        <v>88.99</v>
      </c>
      <c r="F4">
        <v>48.81</v>
      </c>
      <c r="G4">
        <v>128.97999999999999</v>
      </c>
      <c r="H4">
        <f t="shared" si="0"/>
        <v>-1.0000000000005116E-2</v>
      </c>
      <c r="I4">
        <f t="shared" si="0"/>
        <v>-0.18999999999999773</v>
      </c>
      <c r="J4">
        <f t="shared" si="0"/>
        <v>-2.0000000000010232E-2</v>
      </c>
      <c r="K4" s="2">
        <f t="shared" si="1"/>
        <v>0.19131126469708898</v>
      </c>
    </row>
    <row r="5" spans="1:25" x14ac:dyDescent="0.3">
      <c r="A5" s="5" t="s">
        <v>18</v>
      </c>
      <c r="B5">
        <v>129</v>
      </c>
      <c r="C5">
        <v>49</v>
      </c>
      <c r="D5">
        <v>129</v>
      </c>
      <c r="E5">
        <v>129.16999999999999</v>
      </c>
      <c r="F5">
        <v>48.9</v>
      </c>
      <c r="G5">
        <v>129.08000000000001</v>
      </c>
      <c r="H5">
        <f t="shared" si="0"/>
        <v>0.16999999999998749</v>
      </c>
      <c r="I5">
        <f t="shared" si="0"/>
        <v>-0.10000000000000142</v>
      </c>
      <c r="J5">
        <f t="shared" si="0"/>
        <v>8.0000000000012506E-2</v>
      </c>
      <c r="K5" s="2">
        <f t="shared" si="1"/>
        <v>0.212837966537923</v>
      </c>
    </row>
    <row r="6" spans="1:25" x14ac:dyDescent="0.3">
      <c r="A6" s="5" t="s">
        <v>18</v>
      </c>
      <c r="B6">
        <v>169</v>
      </c>
      <c r="C6">
        <v>49</v>
      </c>
      <c r="D6">
        <v>129</v>
      </c>
      <c r="E6">
        <v>169.16</v>
      </c>
      <c r="F6">
        <v>48.77</v>
      </c>
      <c r="G6">
        <v>129.25</v>
      </c>
      <c r="H6">
        <f t="shared" si="0"/>
        <v>0.15999999999999659</v>
      </c>
      <c r="I6">
        <f t="shared" si="0"/>
        <v>-0.22999999999999687</v>
      </c>
      <c r="J6">
        <f t="shared" si="0"/>
        <v>0.25</v>
      </c>
      <c r="K6" s="2">
        <f t="shared" si="1"/>
        <v>0.37549966711036836</v>
      </c>
      <c r="M6">
        <f>B6-B4</f>
        <v>80</v>
      </c>
      <c r="P6">
        <f>E6-E4</f>
        <v>80.17</v>
      </c>
      <c r="T6">
        <f>($P6-$M6)/$M6</f>
        <v>2.1250000000000214E-3</v>
      </c>
      <c r="W6">
        <f>ABS(P6-M6)</f>
        <v>0.17000000000000171</v>
      </c>
    </row>
    <row r="7" spans="1:25" x14ac:dyDescent="0.3">
      <c r="A7" s="5" t="s">
        <v>18</v>
      </c>
      <c r="B7">
        <v>129</v>
      </c>
      <c r="C7">
        <v>49</v>
      </c>
      <c r="D7">
        <v>169</v>
      </c>
      <c r="E7">
        <v>129.13999999999999</v>
      </c>
      <c r="F7">
        <v>49.28</v>
      </c>
      <c r="G7">
        <v>169.21</v>
      </c>
      <c r="H7">
        <f t="shared" si="0"/>
        <v>0.13999999999998636</v>
      </c>
      <c r="I7">
        <f t="shared" si="0"/>
        <v>0.28000000000000114</v>
      </c>
      <c r="J7">
        <f t="shared" si="0"/>
        <v>0.21000000000000796</v>
      </c>
      <c r="K7" s="2">
        <f t="shared" si="1"/>
        <v>0.37696153649941549</v>
      </c>
      <c r="O7">
        <f>D7-D3</f>
        <v>80</v>
      </c>
      <c r="R7">
        <f>G7-G3</f>
        <v>80.110000000000014</v>
      </c>
      <c r="V7">
        <f>(R7-O7)/O7</f>
        <v>1.3750000000001706E-3</v>
      </c>
      <c r="Y7">
        <f>ABS(R7-O7)</f>
        <v>0.11000000000001364</v>
      </c>
    </row>
    <row r="8" spans="1:25" x14ac:dyDescent="0.3">
      <c r="A8" s="4" t="s">
        <v>19</v>
      </c>
      <c r="B8">
        <v>129</v>
      </c>
      <c r="C8">
        <v>89</v>
      </c>
      <c r="D8">
        <v>49</v>
      </c>
      <c r="E8">
        <v>129</v>
      </c>
      <c r="F8">
        <v>88.69</v>
      </c>
      <c r="G8">
        <v>48.94</v>
      </c>
      <c r="H8">
        <f t="shared" si="0"/>
        <v>0</v>
      </c>
      <c r="I8">
        <f t="shared" si="0"/>
        <v>-0.31000000000000227</v>
      </c>
      <c r="J8">
        <f t="shared" si="0"/>
        <v>-6.0000000000002274E-2</v>
      </c>
      <c r="K8" s="2">
        <f t="shared" si="1"/>
        <v>0.31575306807694153</v>
      </c>
    </row>
    <row r="9" spans="1:25" x14ac:dyDescent="0.3">
      <c r="A9" s="4" t="s">
        <v>19</v>
      </c>
      <c r="B9">
        <v>89</v>
      </c>
      <c r="C9">
        <v>89</v>
      </c>
      <c r="D9">
        <v>89</v>
      </c>
      <c r="E9">
        <v>88.91</v>
      </c>
      <c r="F9">
        <v>88.84</v>
      </c>
      <c r="G9">
        <v>88.77</v>
      </c>
      <c r="H9">
        <f t="shared" si="0"/>
        <v>-9.0000000000003411E-2</v>
      </c>
      <c r="I9">
        <f t="shared" si="0"/>
        <v>-0.15999999999999659</v>
      </c>
      <c r="J9">
        <f t="shared" si="0"/>
        <v>-0.23000000000000398</v>
      </c>
      <c r="K9" s="2">
        <f t="shared" si="1"/>
        <v>0.29427877939124553</v>
      </c>
    </row>
    <row r="10" spans="1:25" x14ac:dyDescent="0.3">
      <c r="A10" s="4" t="s">
        <v>19</v>
      </c>
      <c r="B10">
        <v>129</v>
      </c>
      <c r="C10">
        <v>89</v>
      </c>
      <c r="D10">
        <v>89</v>
      </c>
      <c r="E10">
        <v>129</v>
      </c>
      <c r="F10">
        <v>88.85</v>
      </c>
      <c r="G10">
        <v>88.98</v>
      </c>
      <c r="H10">
        <f t="shared" si="0"/>
        <v>0</v>
      </c>
      <c r="I10">
        <f t="shared" si="0"/>
        <v>-0.15000000000000568</v>
      </c>
      <c r="J10">
        <f t="shared" si="0"/>
        <v>-1.9999999999996021E-2</v>
      </c>
      <c r="K10" s="2">
        <f t="shared" si="1"/>
        <v>0.15132745950422066</v>
      </c>
    </row>
    <row r="11" spans="1:25" x14ac:dyDescent="0.3">
      <c r="A11" s="4" t="s">
        <v>19</v>
      </c>
      <c r="B11">
        <v>169</v>
      </c>
      <c r="C11">
        <v>89</v>
      </c>
      <c r="D11">
        <v>89</v>
      </c>
      <c r="E11">
        <v>169.15</v>
      </c>
      <c r="F11">
        <v>88.76</v>
      </c>
      <c r="G11">
        <v>89.09</v>
      </c>
      <c r="H11">
        <f t="shared" si="0"/>
        <v>0.15000000000000568</v>
      </c>
      <c r="I11">
        <f t="shared" si="0"/>
        <v>-0.23999999999999488</v>
      </c>
      <c r="J11">
        <f t="shared" si="0"/>
        <v>9.0000000000003411E-2</v>
      </c>
      <c r="K11" s="2">
        <f t="shared" si="1"/>
        <v>0.29698484809834974</v>
      </c>
      <c r="M11">
        <f>B11-B9</f>
        <v>80</v>
      </c>
      <c r="P11">
        <f>E11-E9</f>
        <v>80.240000000000009</v>
      </c>
      <c r="T11">
        <f>(P11-M11)/M11</f>
        <v>3.0000000000001137E-3</v>
      </c>
      <c r="W11">
        <f>ABS(P11-M11)</f>
        <v>0.24000000000000909</v>
      </c>
    </row>
    <row r="12" spans="1:25" x14ac:dyDescent="0.3">
      <c r="A12" s="4" t="s">
        <v>19</v>
      </c>
      <c r="B12">
        <v>49</v>
      </c>
      <c r="C12">
        <v>89</v>
      </c>
      <c r="D12">
        <v>129</v>
      </c>
      <c r="E12">
        <v>49.09</v>
      </c>
      <c r="F12">
        <v>88.83</v>
      </c>
      <c r="G12">
        <v>128.75</v>
      </c>
      <c r="H12">
        <f t="shared" si="0"/>
        <v>9.0000000000003411E-2</v>
      </c>
      <c r="I12">
        <f t="shared" si="0"/>
        <v>-0.17000000000000171</v>
      </c>
      <c r="J12">
        <f t="shared" si="0"/>
        <v>-0.25</v>
      </c>
      <c r="K12" s="2">
        <f t="shared" si="1"/>
        <v>0.31543620591175198</v>
      </c>
    </row>
    <row r="13" spans="1:25" x14ac:dyDescent="0.3">
      <c r="A13" s="4" t="s">
        <v>19</v>
      </c>
      <c r="B13">
        <v>89</v>
      </c>
      <c r="C13">
        <v>89</v>
      </c>
      <c r="D13">
        <v>129</v>
      </c>
      <c r="E13">
        <v>89</v>
      </c>
      <c r="F13">
        <v>88.88</v>
      </c>
      <c r="G13">
        <v>128.91999999999999</v>
      </c>
      <c r="H13">
        <f t="shared" si="0"/>
        <v>0</v>
      </c>
      <c r="I13">
        <f t="shared" si="0"/>
        <v>-0.12000000000000455</v>
      </c>
      <c r="J13">
        <f t="shared" si="0"/>
        <v>-8.0000000000012506E-2</v>
      </c>
      <c r="K13" s="2">
        <f t="shared" si="1"/>
        <v>0.1442220510185703</v>
      </c>
    </row>
    <row r="14" spans="1:25" x14ac:dyDescent="0.3">
      <c r="A14" s="4" t="s">
        <v>19</v>
      </c>
      <c r="B14">
        <v>129</v>
      </c>
      <c r="C14">
        <v>89</v>
      </c>
      <c r="D14">
        <v>129</v>
      </c>
      <c r="E14">
        <v>129.03</v>
      </c>
      <c r="F14">
        <v>88.9</v>
      </c>
      <c r="G14">
        <v>129.01</v>
      </c>
      <c r="H14">
        <f t="shared" si="0"/>
        <v>3.0000000000001137E-2</v>
      </c>
      <c r="I14">
        <f t="shared" si="0"/>
        <v>-9.9999999999994316E-2</v>
      </c>
      <c r="J14">
        <f t="shared" si="0"/>
        <v>9.9999999999909051E-3</v>
      </c>
      <c r="K14" s="2">
        <f t="shared" si="1"/>
        <v>0.10488088481700919</v>
      </c>
    </row>
    <row r="15" spans="1:25" x14ac:dyDescent="0.3">
      <c r="A15" s="4" t="s">
        <v>19</v>
      </c>
      <c r="B15">
        <v>169</v>
      </c>
      <c r="C15">
        <v>89</v>
      </c>
      <c r="D15">
        <v>129</v>
      </c>
      <c r="E15">
        <v>169.07</v>
      </c>
      <c r="F15">
        <v>88.8</v>
      </c>
      <c r="G15">
        <v>129.19</v>
      </c>
      <c r="H15">
        <f t="shared" si="0"/>
        <v>6.9999999999993179E-2</v>
      </c>
      <c r="I15">
        <f t="shared" si="0"/>
        <v>-0.20000000000000284</v>
      </c>
      <c r="J15">
        <f t="shared" si="0"/>
        <v>0.18999999999999773</v>
      </c>
      <c r="K15" s="2">
        <f t="shared" si="1"/>
        <v>0.28460498941515294</v>
      </c>
    </row>
    <row r="16" spans="1:25" x14ac:dyDescent="0.3">
      <c r="A16" s="4" t="s">
        <v>19</v>
      </c>
      <c r="B16">
        <v>209</v>
      </c>
      <c r="C16">
        <v>89</v>
      </c>
      <c r="D16">
        <v>129</v>
      </c>
      <c r="E16">
        <v>208.89</v>
      </c>
      <c r="F16">
        <v>88.67</v>
      </c>
      <c r="G16">
        <v>129.37</v>
      </c>
      <c r="H16">
        <f t="shared" si="0"/>
        <v>-0.11000000000001364</v>
      </c>
      <c r="I16">
        <f t="shared" si="0"/>
        <v>-0.32999999999999829</v>
      </c>
      <c r="J16">
        <f t="shared" si="0"/>
        <v>0.37000000000000455</v>
      </c>
      <c r="K16" s="2">
        <f t="shared" si="1"/>
        <v>0.50783855702378999</v>
      </c>
      <c r="M16">
        <f>B16-B12</f>
        <v>160</v>
      </c>
      <c r="P16">
        <f>E16-E12</f>
        <v>159.79999999999998</v>
      </c>
      <c r="T16">
        <f>(P16-M16)/M16</f>
        <v>-1.2500000000001065E-3</v>
      </c>
      <c r="W16">
        <f>ABS(P16-M16)</f>
        <v>0.20000000000001705</v>
      </c>
    </row>
    <row r="17" spans="1:25" x14ac:dyDescent="0.3">
      <c r="A17" s="4" t="s">
        <v>19</v>
      </c>
      <c r="B17">
        <v>89</v>
      </c>
      <c r="C17">
        <v>89</v>
      </c>
      <c r="D17">
        <v>169</v>
      </c>
      <c r="E17">
        <v>89.06</v>
      </c>
      <c r="F17">
        <v>88.86</v>
      </c>
      <c r="G17">
        <v>169.03</v>
      </c>
      <c r="H17">
        <f t="shared" si="0"/>
        <v>6.0000000000002274E-2</v>
      </c>
      <c r="I17">
        <f t="shared" si="0"/>
        <v>-0.14000000000000057</v>
      </c>
      <c r="J17">
        <f t="shared" si="0"/>
        <v>3.0000000000001137E-2</v>
      </c>
      <c r="K17" s="2">
        <f t="shared" si="1"/>
        <v>0.15524174696260185</v>
      </c>
      <c r="O17">
        <f>D17-D9</f>
        <v>80</v>
      </c>
      <c r="R17">
        <f>G17-G9</f>
        <v>80.260000000000005</v>
      </c>
      <c r="V17">
        <f>(R17-O17)/O17</f>
        <v>3.250000000000064E-3</v>
      </c>
      <c r="Y17">
        <f>ABS(R17-O17)</f>
        <v>0.26000000000000512</v>
      </c>
    </row>
    <row r="18" spans="1:25" x14ac:dyDescent="0.3">
      <c r="A18" s="4" t="s">
        <v>19</v>
      </c>
      <c r="B18">
        <v>129</v>
      </c>
      <c r="C18">
        <v>89</v>
      </c>
      <c r="D18">
        <v>169</v>
      </c>
      <c r="E18">
        <v>129.11000000000001</v>
      </c>
      <c r="F18">
        <v>88.8</v>
      </c>
      <c r="G18">
        <v>169.1</v>
      </c>
      <c r="H18">
        <f t="shared" si="0"/>
        <v>0.11000000000001364</v>
      </c>
      <c r="I18">
        <f t="shared" si="0"/>
        <v>-0.20000000000000284</v>
      </c>
      <c r="J18">
        <f t="shared" si="0"/>
        <v>9.9999999999994316E-2</v>
      </c>
      <c r="K18" s="2">
        <f t="shared" si="1"/>
        <v>0.24919871588754827</v>
      </c>
    </row>
    <row r="19" spans="1:25" x14ac:dyDescent="0.3">
      <c r="A19" s="4" t="s">
        <v>19</v>
      </c>
      <c r="B19">
        <v>169</v>
      </c>
      <c r="C19">
        <v>89</v>
      </c>
      <c r="D19">
        <v>169</v>
      </c>
      <c r="E19">
        <v>169.07</v>
      </c>
      <c r="F19">
        <v>88.77</v>
      </c>
      <c r="G19">
        <v>169.21</v>
      </c>
      <c r="H19">
        <f t="shared" si="0"/>
        <v>6.9999999999993179E-2</v>
      </c>
      <c r="I19">
        <f t="shared" si="0"/>
        <v>-0.23000000000000398</v>
      </c>
      <c r="J19">
        <f t="shared" si="0"/>
        <v>0.21000000000000796</v>
      </c>
      <c r="K19" s="2">
        <f t="shared" si="1"/>
        <v>0.31921779399025396</v>
      </c>
      <c r="M19">
        <f>B19-B17</f>
        <v>80</v>
      </c>
      <c r="O19">
        <f>D19-D11</f>
        <v>80</v>
      </c>
      <c r="P19">
        <f>E19-E17</f>
        <v>80.009999999999991</v>
      </c>
      <c r="R19">
        <f>G19-G11</f>
        <v>80.12</v>
      </c>
      <c r="T19">
        <f>(P19-M19)/M19</f>
        <v>1.2499999999988632E-4</v>
      </c>
      <c r="V19">
        <f>(R19-O19)/O19</f>
        <v>1.5000000000000568E-3</v>
      </c>
      <c r="W19">
        <f>ABS(P19-M19)</f>
        <v>9.9999999999909051E-3</v>
      </c>
      <c r="Y19">
        <f>ABS(R19-O19)</f>
        <v>0.12000000000000455</v>
      </c>
    </row>
    <row r="20" spans="1:25" x14ac:dyDescent="0.3">
      <c r="A20" s="4" t="s">
        <v>19</v>
      </c>
      <c r="B20">
        <v>129</v>
      </c>
      <c r="C20">
        <v>89</v>
      </c>
      <c r="D20">
        <v>209</v>
      </c>
      <c r="E20">
        <v>129.22999999999999</v>
      </c>
      <c r="F20">
        <v>88.76</v>
      </c>
      <c r="G20">
        <v>209.04</v>
      </c>
      <c r="H20">
        <f t="shared" si="0"/>
        <v>0.22999999999998977</v>
      </c>
      <c r="I20">
        <f t="shared" si="0"/>
        <v>-0.23999999999999488</v>
      </c>
      <c r="J20">
        <f t="shared" si="0"/>
        <v>3.9999999999992042E-2</v>
      </c>
      <c r="K20" s="2">
        <f t="shared" si="1"/>
        <v>0.33481338085565249</v>
      </c>
      <c r="O20">
        <f>D20-D8</f>
        <v>160</v>
      </c>
      <c r="R20">
        <f>G20-G8</f>
        <v>160.1</v>
      </c>
      <c r="V20">
        <f>(R20-O20)/O20</f>
        <v>6.2499999999996445E-4</v>
      </c>
      <c r="Y20">
        <f>ABS(R20-O20)</f>
        <v>9.9999999999994316E-2</v>
      </c>
    </row>
    <row r="21" spans="1:25" x14ac:dyDescent="0.3">
      <c r="A21" s="6" t="s">
        <v>20</v>
      </c>
      <c r="B21">
        <v>89</v>
      </c>
      <c r="C21">
        <v>129</v>
      </c>
      <c r="D21">
        <v>49</v>
      </c>
      <c r="E21">
        <v>88.68</v>
      </c>
      <c r="F21">
        <v>129.07</v>
      </c>
      <c r="G21">
        <v>48.66</v>
      </c>
      <c r="H21">
        <f t="shared" si="0"/>
        <v>-0.31999999999999318</v>
      </c>
      <c r="I21">
        <f t="shared" si="0"/>
        <v>6.9999999999993179E-2</v>
      </c>
      <c r="J21">
        <f t="shared" si="0"/>
        <v>-0.34000000000000341</v>
      </c>
      <c r="K21" s="2">
        <f t="shared" si="1"/>
        <v>0.47212286536451187</v>
      </c>
    </row>
    <row r="22" spans="1:25" x14ac:dyDescent="0.3">
      <c r="A22" s="6" t="s">
        <v>20</v>
      </c>
      <c r="B22">
        <v>129</v>
      </c>
      <c r="C22">
        <v>129</v>
      </c>
      <c r="D22">
        <v>49</v>
      </c>
      <c r="E22">
        <v>128.75</v>
      </c>
      <c r="F22">
        <v>129</v>
      </c>
      <c r="G22">
        <v>48.84</v>
      </c>
      <c r="H22">
        <f t="shared" si="0"/>
        <v>-0.25</v>
      </c>
      <c r="I22">
        <f t="shared" si="0"/>
        <v>0</v>
      </c>
      <c r="J22">
        <f t="shared" si="0"/>
        <v>-0.15999999999999659</v>
      </c>
      <c r="K22" s="2">
        <f t="shared" si="1"/>
        <v>0.29681644159311477</v>
      </c>
    </row>
    <row r="23" spans="1:25" x14ac:dyDescent="0.3">
      <c r="A23" s="6" t="s">
        <v>20</v>
      </c>
      <c r="B23">
        <v>169</v>
      </c>
      <c r="C23">
        <v>129</v>
      </c>
      <c r="D23">
        <v>49</v>
      </c>
      <c r="E23">
        <v>168.84</v>
      </c>
      <c r="F23">
        <v>129.02000000000001</v>
      </c>
      <c r="G23">
        <v>48.92</v>
      </c>
      <c r="H23">
        <f t="shared" si="0"/>
        <v>-0.15999999999999659</v>
      </c>
      <c r="I23">
        <f t="shared" si="0"/>
        <v>2.0000000000010232E-2</v>
      </c>
      <c r="J23">
        <f t="shared" si="0"/>
        <v>-7.9999999999998295E-2</v>
      </c>
      <c r="K23" s="2">
        <f t="shared" si="1"/>
        <v>0.17999999999999736</v>
      </c>
      <c r="M23">
        <f>B23-B21</f>
        <v>80</v>
      </c>
      <c r="P23">
        <f>E23-E21</f>
        <v>80.16</v>
      </c>
      <c r="T23">
        <f>(P23-M23)/M23</f>
        <v>1.9999999999999575E-3</v>
      </c>
      <c r="W23">
        <f>ABS(P23-M23)</f>
        <v>0.15999999999999659</v>
      </c>
    </row>
    <row r="24" spans="1:25" x14ac:dyDescent="0.3">
      <c r="A24" s="6" t="s">
        <v>20</v>
      </c>
      <c r="B24">
        <v>49</v>
      </c>
      <c r="C24">
        <v>129</v>
      </c>
      <c r="D24">
        <v>89</v>
      </c>
      <c r="E24">
        <v>48.79</v>
      </c>
      <c r="F24">
        <v>129.1</v>
      </c>
      <c r="G24">
        <v>88.83</v>
      </c>
      <c r="H24">
        <f t="shared" si="0"/>
        <v>-0.21000000000000085</v>
      </c>
      <c r="I24">
        <f t="shared" si="0"/>
        <v>9.9999999999994316E-2</v>
      </c>
      <c r="J24">
        <f t="shared" si="0"/>
        <v>-0.17000000000000171</v>
      </c>
      <c r="K24" s="2">
        <f t="shared" si="1"/>
        <v>0.28809720581775833</v>
      </c>
    </row>
    <row r="25" spans="1:25" x14ac:dyDescent="0.3">
      <c r="A25" s="6" t="s">
        <v>20</v>
      </c>
      <c r="B25">
        <v>89</v>
      </c>
      <c r="C25">
        <v>129</v>
      </c>
      <c r="D25">
        <v>89</v>
      </c>
      <c r="E25">
        <v>88.87</v>
      </c>
      <c r="F25">
        <v>128.97</v>
      </c>
      <c r="G25">
        <v>88.92</v>
      </c>
      <c r="H25">
        <f t="shared" si="0"/>
        <v>-0.12999999999999545</v>
      </c>
      <c r="I25">
        <f t="shared" si="0"/>
        <v>-3.0000000000001137E-2</v>
      </c>
      <c r="J25">
        <f t="shared" si="0"/>
        <v>-7.9999999999998295E-2</v>
      </c>
      <c r="K25" s="2">
        <f t="shared" si="1"/>
        <v>0.15556349186103599</v>
      </c>
    </row>
    <row r="26" spans="1:25" x14ac:dyDescent="0.3">
      <c r="A26" s="6" t="s">
        <v>20</v>
      </c>
      <c r="B26">
        <v>129</v>
      </c>
      <c r="C26">
        <v>129</v>
      </c>
      <c r="D26">
        <v>89</v>
      </c>
      <c r="E26">
        <v>128.91</v>
      </c>
      <c r="F26">
        <v>128.91999999999999</v>
      </c>
      <c r="G26">
        <v>88.97</v>
      </c>
      <c r="H26">
        <f t="shared" si="0"/>
        <v>-9.0000000000003411E-2</v>
      </c>
      <c r="I26">
        <f t="shared" si="0"/>
        <v>-8.0000000000012506E-2</v>
      </c>
      <c r="J26">
        <f t="shared" si="0"/>
        <v>-3.0000000000001137E-2</v>
      </c>
      <c r="K26" s="2">
        <f t="shared" si="1"/>
        <v>0.12409673645991938</v>
      </c>
    </row>
    <row r="27" spans="1:25" x14ac:dyDescent="0.3">
      <c r="A27" s="6" t="s">
        <v>20</v>
      </c>
      <c r="B27">
        <v>169</v>
      </c>
      <c r="C27">
        <v>129</v>
      </c>
      <c r="D27">
        <v>89</v>
      </c>
      <c r="E27">
        <v>168.93</v>
      </c>
      <c r="F27">
        <v>128.94999999999999</v>
      </c>
      <c r="G27">
        <v>89.07</v>
      </c>
      <c r="H27">
        <f t="shared" si="0"/>
        <v>-6.9999999999993179E-2</v>
      </c>
      <c r="I27">
        <f t="shared" si="0"/>
        <v>-5.0000000000011369E-2</v>
      </c>
      <c r="J27">
        <f t="shared" si="0"/>
        <v>6.9999999999993179E-2</v>
      </c>
      <c r="K27" s="2">
        <f t="shared" si="1"/>
        <v>0.11090536506409068</v>
      </c>
    </row>
    <row r="28" spans="1:25" x14ac:dyDescent="0.3">
      <c r="A28" s="6" t="s">
        <v>20</v>
      </c>
      <c r="B28">
        <v>209</v>
      </c>
      <c r="C28">
        <v>129</v>
      </c>
      <c r="D28">
        <v>89</v>
      </c>
      <c r="E28">
        <v>208.94</v>
      </c>
      <c r="F28">
        <v>128.96</v>
      </c>
      <c r="G28">
        <v>89.22</v>
      </c>
      <c r="H28">
        <f t="shared" si="0"/>
        <v>-6.0000000000002274E-2</v>
      </c>
      <c r="I28">
        <f t="shared" si="0"/>
        <v>-3.9999999999992042E-2</v>
      </c>
      <c r="J28">
        <f t="shared" si="0"/>
        <v>0.21999999999999886</v>
      </c>
      <c r="K28" s="2">
        <f t="shared" si="1"/>
        <v>0.23151673805580264</v>
      </c>
      <c r="M28">
        <f>B28-B24</f>
        <v>160</v>
      </c>
      <c r="P28">
        <f>E28-E24</f>
        <v>160.15</v>
      </c>
      <c r="T28">
        <f>(P28-M28)/M28</f>
        <v>9.3750000000003553E-4</v>
      </c>
      <c r="W28">
        <f>ABS(P28-M28)</f>
        <v>0.15000000000000568</v>
      </c>
    </row>
    <row r="29" spans="1:25" x14ac:dyDescent="0.3">
      <c r="A29" s="6" t="s">
        <v>20</v>
      </c>
      <c r="B29">
        <v>49</v>
      </c>
      <c r="C29">
        <v>129</v>
      </c>
      <c r="D29">
        <v>129</v>
      </c>
      <c r="E29">
        <v>48.98</v>
      </c>
      <c r="F29">
        <v>129.13999999999999</v>
      </c>
      <c r="G29">
        <v>128.81</v>
      </c>
      <c r="H29">
        <f t="shared" si="0"/>
        <v>-2.0000000000003126E-2</v>
      </c>
      <c r="I29">
        <f t="shared" si="0"/>
        <v>0.13999999999998636</v>
      </c>
      <c r="J29">
        <f t="shared" si="0"/>
        <v>-0.18999999999999773</v>
      </c>
      <c r="K29" s="2">
        <f t="shared" si="1"/>
        <v>0.23685438564653061</v>
      </c>
    </row>
    <row r="30" spans="1:25" x14ac:dyDescent="0.3">
      <c r="A30" s="6" t="s">
        <v>20</v>
      </c>
      <c r="B30">
        <v>89</v>
      </c>
      <c r="C30">
        <v>129</v>
      </c>
      <c r="D30">
        <v>129</v>
      </c>
      <c r="E30">
        <v>88.98</v>
      </c>
      <c r="F30">
        <v>128.97999999999999</v>
      </c>
      <c r="G30">
        <v>128.9</v>
      </c>
      <c r="H30">
        <f t="shared" si="0"/>
        <v>-1.9999999999996021E-2</v>
      </c>
      <c r="I30">
        <f t="shared" si="0"/>
        <v>-2.0000000000010232E-2</v>
      </c>
      <c r="J30">
        <f t="shared" si="0"/>
        <v>-9.9999999999994316E-2</v>
      </c>
      <c r="K30" s="2">
        <f t="shared" si="1"/>
        <v>0.10392304845412838</v>
      </c>
    </row>
    <row r="31" spans="1:25" x14ac:dyDescent="0.3">
      <c r="A31" s="6" t="s">
        <v>20</v>
      </c>
      <c r="B31" s="9">
        <v>129</v>
      </c>
      <c r="C31" s="9">
        <v>129</v>
      </c>
      <c r="D31" s="9">
        <v>129</v>
      </c>
      <c r="E31">
        <v>128.87</v>
      </c>
      <c r="F31">
        <v>128.96</v>
      </c>
      <c r="G31">
        <v>128.97999999999999</v>
      </c>
      <c r="H31">
        <f t="shared" si="0"/>
        <v>-0.12999999999999545</v>
      </c>
      <c r="I31">
        <f t="shared" si="0"/>
        <v>-3.9999999999992042E-2</v>
      </c>
      <c r="J31">
        <f t="shared" si="0"/>
        <v>-2.0000000000010232E-2</v>
      </c>
      <c r="K31" s="2">
        <f t="shared" si="1"/>
        <v>0.13747727084867009</v>
      </c>
    </row>
    <row r="32" spans="1:25" x14ac:dyDescent="0.3">
      <c r="A32" s="6" t="s">
        <v>20</v>
      </c>
      <c r="B32">
        <v>169</v>
      </c>
      <c r="C32">
        <v>129</v>
      </c>
      <c r="D32">
        <v>129</v>
      </c>
      <c r="E32">
        <v>168.92</v>
      </c>
      <c r="F32">
        <v>128.96</v>
      </c>
      <c r="G32">
        <v>129.08000000000001</v>
      </c>
      <c r="H32">
        <f t="shared" si="0"/>
        <v>-8.0000000000012506E-2</v>
      </c>
      <c r="I32">
        <f t="shared" si="0"/>
        <v>-3.9999999999992042E-2</v>
      </c>
      <c r="J32">
        <f t="shared" si="0"/>
        <v>8.0000000000012506E-2</v>
      </c>
      <c r="K32" s="2">
        <f t="shared" si="1"/>
        <v>0.12000000000001403</v>
      </c>
    </row>
    <row r="33" spans="1:25" x14ac:dyDescent="0.3">
      <c r="A33" s="6" t="s">
        <v>20</v>
      </c>
      <c r="B33">
        <v>209</v>
      </c>
      <c r="C33">
        <v>129</v>
      </c>
      <c r="D33">
        <v>129</v>
      </c>
      <c r="E33">
        <v>209</v>
      </c>
      <c r="F33">
        <v>128.91</v>
      </c>
      <c r="G33">
        <v>129.27000000000001</v>
      </c>
      <c r="H33">
        <f t="shared" si="0"/>
        <v>0</v>
      </c>
      <c r="I33">
        <f t="shared" si="0"/>
        <v>-9.0000000000003411E-2</v>
      </c>
      <c r="J33">
        <f t="shared" si="0"/>
        <v>0.27000000000001023</v>
      </c>
      <c r="K33" s="2">
        <f t="shared" si="1"/>
        <v>0.28460498941516493</v>
      </c>
      <c r="M33">
        <f>B33-B29</f>
        <v>160</v>
      </c>
      <c r="P33">
        <f>E33-E29</f>
        <v>160.02000000000001</v>
      </c>
      <c r="T33">
        <f>(P33-M33)/M33</f>
        <v>1.2500000000006394E-4</v>
      </c>
      <c r="W33">
        <f>ABS(P33-M33)</f>
        <v>2.0000000000010232E-2</v>
      </c>
    </row>
    <row r="34" spans="1:25" x14ac:dyDescent="0.3">
      <c r="A34" s="6" t="s">
        <v>20</v>
      </c>
      <c r="B34">
        <v>49</v>
      </c>
      <c r="C34">
        <v>129</v>
      </c>
      <c r="D34">
        <v>169</v>
      </c>
      <c r="E34">
        <v>49.42</v>
      </c>
      <c r="F34">
        <v>129.12</v>
      </c>
      <c r="G34">
        <v>168.88</v>
      </c>
      <c r="H34">
        <f t="shared" si="0"/>
        <v>0.42000000000000171</v>
      </c>
      <c r="I34">
        <f t="shared" si="0"/>
        <v>0.12000000000000455</v>
      </c>
      <c r="J34">
        <f t="shared" si="0"/>
        <v>-0.12000000000000455</v>
      </c>
      <c r="K34" s="2">
        <f t="shared" si="1"/>
        <v>0.45299006611624898</v>
      </c>
    </row>
    <row r="35" spans="1:25" x14ac:dyDescent="0.3">
      <c r="A35" s="6" t="s">
        <v>20</v>
      </c>
      <c r="B35">
        <v>89</v>
      </c>
      <c r="C35">
        <v>129</v>
      </c>
      <c r="D35">
        <v>169</v>
      </c>
      <c r="E35">
        <v>89.04</v>
      </c>
      <c r="F35">
        <v>128.94</v>
      </c>
      <c r="G35">
        <v>168.91</v>
      </c>
      <c r="H35">
        <f t="shared" ref="H35:J58" si="2" xml:space="preserve"> E35-B35</f>
        <v>4.0000000000006253E-2</v>
      </c>
      <c r="I35">
        <f t="shared" si="2"/>
        <v>-6.0000000000002274E-2</v>
      </c>
      <c r="J35">
        <f t="shared" si="2"/>
        <v>-9.0000000000003411E-2</v>
      </c>
      <c r="K35" s="2">
        <f t="shared" si="1"/>
        <v>0.11532562594671397</v>
      </c>
    </row>
    <row r="36" spans="1:25" x14ac:dyDescent="0.3">
      <c r="A36" s="6" t="s">
        <v>20</v>
      </c>
      <c r="B36">
        <v>129</v>
      </c>
      <c r="C36">
        <v>129</v>
      </c>
      <c r="D36">
        <v>169</v>
      </c>
      <c r="E36">
        <v>129.04</v>
      </c>
      <c r="F36">
        <v>128.91999999999999</v>
      </c>
      <c r="G36">
        <v>169.06</v>
      </c>
      <c r="H36">
        <f t="shared" si="2"/>
        <v>3.9999999999992042E-2</v>
      </c>
      <c r="I36">
        <f t="shared" si="2"/>
        <v>-8.0000000000012506E-2</v>
      </c>
      <c r="J36">
        <f t="shared" si="2"/>
        <v>6.0000000000002274E-2</v>
      </c>
      <c r="K36" s="2">
        <f t="shared" si="1"/>
        <v>0.10770329614269769</v>
      </c>
    </row>
    <row r="37" spans="1:25" x14ac:dyDescent="0.3">
      <c r="A37" s="6" t="s">
        <v>20</v>
      </c>
      <c r="B37">
        <v>169</v>
      </c>
      <c r="C37">
        <v>129</v>
      </c>
      <c r="D37">
        <v>169</v>
      </c>
      <c r="E37">
        <v>169.1</v>
      </c>
      <c r="F37">
        <v>128.88</v>
      </c>
      <c r="G37">
        <v>169.11</v>
      </c>
      <c r="H37">
        <f t="shared" si="2"/>
        <v>9.9999999999994316E-2</v>
      </c>
      <c r="I37">
        <f t="shared" si="2"/>
        <v>-0.12000000000000455</v>
      </c>
      <c r="J37">
        <f t="shared" si="2"/>
        <v>0.11000000000001364</v>
      </c>
      <c r="K37" s="2">
        <f t="shared" si="1"/>
        <v>0.19104973174543574</v>
      </c>
      <c r="O37">
        <f>D36-D26</f>
        <v>80</v>
      </c>
      <c r="R37">
        <f>G36-G26</f>
        <v>80.09</v>
      </c>
      <c r="V37">
        <f t="shared" ref="V37:V41" si="3">(R37-O37)/O37</f>
        <v>1.1250000000000426E-3</v>
      </c>
      <c r="Y37">
        <f>ABS(R37-O37)</f>
        <v>9.0000000000003411E-2</v>
      </c>
    </row>
    <row r="38" spans="1:25" x14ac:dyDescent="0.3">
      <c r="A38" s="6" t="s">
        <v>20</v>
      </c>
      <c r="B38">
        <v>209</v>
      </c>
      <c r="C38">
        <v>129</v>
      </c>
      <c r="D38">
        <v>169</v>
      </c>
      <c r="E38">
        <v>208.96</v>
      </c>
      <c r="F38">
        <v>128.85</v>
      </c>
      <c r="G38">
        <v>169.24</v>
      </c>
      <c r="H38">
        <f t="shared" si="2"/>
        <v>-3.9999999999992042E-2</v>
      </c>
      <c r="I38">
        <f t="shared" si="2"/>
        <v>-0.15000000000000568</v>
      </c>
      <c r="J38">
        <f t="shared" si="2"/>
        <v>0.24000000000000909</v>
      </c>
      <c r="K38" s="2">
        <f t="shared" si="1"/>
        <v>0.28583211855913854</v>
      </c>
      <c r="M38">
        <f>B38-B34</f>
        <v>160</v>
      </c>
      <c r="O38">
        <f>D38-D28</f>
        <v>80</v>
      </c>
      <c r="P38">
        <f>E38-E34</f>
        <v>159.54000000000002</v>
      </c>
      <c r="R38">
        <f>G38-G28</f>
        <v>80.02000000000001</v>
      </c>
      <c r="T38">
        <f>(P38-M38)/M38</f>
        <v>-2.874999999999872E-3</v>
      </c>
      <c r="V38">
        <f t="shared" si="3"/>
        <v>2.5000000000012789E-4</v>
      </c>
      <c r="W38">
        <f>ABS(P38-M38)</f>
        <v>0.45999999999997954</v>
      </c>
      <c r="Y38">
        <f>ABS(R38-O38)</f>
        <v>2.0000000000010232E-2</v>
      </c>
    </row>
    <row r="39" spans="1:25" x14ac:dyDescent="0.3">
      <c r="A39" s="6" t="s">
        <v>20</v>
      </c>
      <c r="B39">
        <v>89</v>
      </c>
      <c r="C39">
        <v>129</v>
      </c>
      <c r="D39">
        <v>209</v>
      </c>
      <c r="E39">
        <v>89.37</v>
      </c>
      <c r="F39">
        <v>128.97999999999999</v>
      </c>
      <c r="G39">
        <v>208.82</v>
      </c>
      <c r="H39">
        <f t="shared" si="2"/>
        <v>0.37000000000000455</v>
      </c>
      <c r="I39">
        <f t="shared" si="2"/>
        <v>-2.0000000000010232E-2</v>
      </c>
      <c r="J39">
        <f t="shared" si="2"/>
        <v>-0.18000000000000682</v>
      </c>
      <c r="K39" s="2">
        <f t="shared" si="1"/>
        <v>0.41194659848092713</v>
      </c>
      <c r="O39">
        <f>D39-D21</f>
        <v>160</v>
      </c>
      <c r="R39">
        <f>G39-G21</f>
        <v>160.16</v>
      </c>
      <c r="V39">
        <f t="shared" si="3"/>
        <v>9.9999999999997877E-4</v>
      </c>
      <c r="Y39">
        <f>ABS(R39-O39)</f>
        <v>0.15999999999999659</v>
      </c>
    </row>
    <row r="40" spans="1:25" x14ac:dyDescent="0.3">
      <c r="A40" s="6" t="s">
        <v>20</v>
      </c>
      <c r="B40">
        <v>129</v>
      </c>
      <c r="C40">
        <v>129</v>
      </c>
      <c r="D40">
        <v>209</v>
      </c>
      <c r="E40">
        <v>129.24</v>
      </c>
      <c r="F40">
        <v>128.86000000000001</v>
      </c>
      <c r="G40">
        <v>208.89</v>
      </c>
      <c r="H40">
        <f t="shared" si="2"/>
        <v>0.24000000000000909</v>
      </c>
      <c r="I40">
        <f t="shared" si="2"/>
        <v>-0.13999999999998636</v>
      </c>
      <c r="J40">
        <f t="shared" si="2"/>
        <v>-0.11000000000001364</v>
      </c>
      <c r="K40" s="2">
        <f t="shared" si="1"/>
        <v>0.29883105594968462</v>
      </c>
      <c r="O40">
        <f>D40-D22</f>
        <v>160</v>
      </c>
      <c r="R40">
        <f>G40-G22</f>
        <v>160.04999999999998</v>
      </c>
      <c r="V40">
        <f t="shared" si="3"/>
        <v>3.1249999999989343E-4</v>
      </c>
      <c r="Y40">
        <f>ABS(R40-O40)</f>
        <v>4.9999999999982947E-2</v>
      </c>
    </row>
    <row r="41" spans="1:25" x14ac:dyDescent="0.3">
      <c r="A41" s="6" t="s">
        <v>20</v>
      </c>
      <c r="B41">
        <v>169</v>
      </c>
      <c r="C41">
        <v>129</v>
      </c>
      <c r="D41">
        <v>209</v>
      </c>
      <c r="E41">
        <v>169.11</v>
      </c>
      <c r="F41">
        <v>128.82</v>
      </c>
      <c r="G41">
        <v>209.09</v>
      </c>
      <c r="H41">
        <f t="shared" si="2"/>
        <v>0.11000000000001364</v>
      </c>
      <c r="I41">
        <f t="shared" si="2"/>
        <v>-0.18000000000000682</v>
      </c>
      <c r="J41">
        <f t="shared" si="2"/>
        <v>9.0000000000003411E-2</v>
      </c>
      <c r="K41" s="2">
        <f t="shared" si="1"/>
        <v>0.22934689882360751</v>
      </c>
      <c r="M41">
        <f>B41-B39</f>
        <v>80</v>
      </c>
      <c r="O41">
        <f>D41-D23</f>
        <v>160</v>
      </c>
      <c r="P41">
        <f>E41-E39</f>
        <v>79.740000000000009</v>
      </c>
      <c r="R41">
        <f>G41-G23</f>
        <v>160.17000000000002</v>
      </c>
      <c r="T41">
        <f>(P41-M41)/M41</f>
        <v>-3.2499999999998862E-3</v>
      </c>
      <c r="V41">
        <f t="shared" si="3"/>
        <v>1.0625000000000994E-3</v>
      </c>
      <c r="W41">
        <f>ABS(P41-M41)</f>
        <v>0.25999999999999091</v>
      </c>
      <c r="Y41">
        <f>ABS(R41-O41)</f>
        <v>0.17000000000001592</v>
      </c>
    </row>
    <row r="42" spans="1:25" x14ac:dyDescent="0.3">
      <c r="A42" s="7" t="s">
        <v>21</v>
      </c>
      <c r="B42">
        <v>129</v>
      </c>
      <c r="C42">
        <v>169</v>
      </c>
      <c r="D42">
        <v>49</v>
      </c>
      <c r="E42">
        <v>128.88</v>
      </c>
      <c r="F42">
        <v>169.29</v>
      </c>
      <c r="G42">
        <v>48.89</v>
      </c>
      <c r="H42">
        <f t="shared" si="2"/>
        <v>-0.12000000000000455</v>
      </c>
      <c r="I42">
        <f t="shared" si="2"/>
        <v>0.28999999999999204</v>
      </c>
      <c r="J42">
        <f t="shared" si="2"/>
        <v>-0.10999999999999943</v>
      </c>
      <c r="K42" s="2">
        <f t="shared" si="1"/>
        <v>0.33256578296631234</v>
      </c>
      <c r="N42">
        <f t="shared" ref="N42:N47" si="4">C42-C8</f>
        <v>80</v>
      </c>
      <c r="Q42">
        <f t="shared" ref="Q42:Q47" si="5">F42-F8</f>
        <v>80.599999999999994</v>
      </c>
      <c r="U42">
        <f t="shared" ref="U42:U58" si="6">(Q42-N42)/N42</f>
        <v>7.4999999999999286E-3</v>
      </c>
      <c r="X42">
        <f>ABS(Q42-N42)</f>
        <v>0.59999999999999432</v>
      </c>
    </row>
    <row r="43" spans="1:25" x14ac:dyDescent="0.3">
      <c r="A43" s="7" t="s">
        <v>21</v>
      </c>
      <c r="B43">
        <v>89</v>
      </c>
      <c r="C43">
        <v>169</v>
      </c>
      <c r="D43">
        <v>89</v>
      </c>
      <c r="E43">
        <v>88.85</v>
      </c>
      <c r="F43">
        <v>169.31</v>
      </c>
      <c r="G43">
        <v>88.81</v>
      </c>
      <c r="H43">
        <f t="shared" si="2"/>
        <v>-0.15000000000000568</v>
      </c>
      <c r="I43">
        <f t="shared" si="2"/>
        <v>0.31000000000000227</v>
      </c>
      <c r="J43">
        <f t="shared" si="2"/>
        <v>-0.18999999999999773</v>
      </c>
      <c r="K43" s="2">
        <f t="shared" si="1"/>
        <v>0.39331920878594556</v>
      </c>
      <c r="N43">
        <f t="shared" si="4"/>
        <v>80</v>
      </c>
      <c r="Q43">
        <f t="shared" si="5"/>
        <v>80.47</v>
      </c>
      <c r="U43">
        <f t="shared" si="6"/>
        <v>5.8749999999999861E-3</v>
      </c>
      <c r="X43">
        <f t="shared" ref="X43:X58" si="7">ABS(Q43-N43)</f>
        <v>0.46999999999999886</v>
      </c>
    </row>
    <row r="44" spans="1:25" x14ac:dyDescent="0.3">
      <c r="A44" s="7" t="s">
        <v>21</v>
      </c>
      <c r="B44">
        <v>129</v>
      </c>
      <c r="C44">
        <v>169</v>
      </c>
      <c r="D44">
        <v>89</v>
      </c>
      <c r="E44">
        <v>128.9</v>
      </c>
      <c r="F44">
        <v>169.17</v>
      </c>
      <c r="G44">
        <v>88.92</v>
      </c>
      <c r="H44">
        <f t="shared" si="2"/>
        <v>-9.9999999999994316E-2</v>
      </c>
      <c r="I44">
        <f t="shared" si="2"/>
        <v>0.16999999999998749</v>
      </c>
      <c r="J44">
        <f t="shared" si="2"/>
        <v>-7.9999999999998295E-2</v>
      </c>
      <c r="K44" s="2">
        <f t="shared" si="1"/>
        <v>0.21283796653791431</v>
      </c>
      <c r="N44">
        <f t="shared" si="4"/>
        <v>80</v>
      </c>
      <c r="Q44">
        <f t="shared" si="5"/>
        <v>80.319999999999993</v>
      </c>
      <c r="U44">
        <f t="shared" si="6"/>
        <v>3.9999999999999151E-3</v>
      </c>
      <c r="X44">
        <f t="shared" si="7"/>
        <v>0.31999999999999318</v>
      </c>
    </row>
    <row r="45" spans="1:25" x14ac:dyDescent="0.3">
      <c r="A45" s="7" t="s">
        <v>21</v>
      </c>
      <c r="B45">
        <v>169</v>
      </c>
      <c r="C45">
        <v>169</v>
      </c>
      <c r="D45">
        <v>89</v>
      </c>
      <c r="E45">
        <v>168.94</v>
      </c>
      <c r="F45">
        <v>169.12</v>
      </c>
      <c r="G45">
        <v>89.03</v>
      </c>
      <c r="H45">
        <f t="shared" si="2"/>
        <v>-6.0000000000002274E-2</v>
      </c>
      <c r="I45">
        <f t="shared" si="2"/>
        <v>0.12000000000000455</v>
      </c>
      <c r="J45">
        <f t="shared" si="2"/>
        <v>3.0000000000001137E-2</v>
      </c>
      <c r="K45" s="2">
        <f t="shared" si="1"/>
        <v>0.13747727084868039</v>
      </c>
      <c r="M45">
        <f>B45-B43</f>
        <v>80</v>
      </c>
      <c r="N45">
        <f t="shared" si="4"/>
        <v>80</v>
      </c>
      <c r="P45">
        <f>E45-E43</f>
        <v>80.09</v>
      </c>
      <c r="Q45">
        <f t="shared" si="5"/>
        <v>80.36</v>
      </c>
      <c r="T45">
        <f>(P45-M45)/M45</f>
        <v>1.1250000000000426E-3</v>
      </c>
      <c r="U45">
        <f t="shared" si="6"/>
        <v>4.4999999999999927E-3</v>
      </c>
      <c r="W45">
        <f>ABS(P45-M45)</f>
        <v>9.0000000000003411E-2</v>
      </c>
      <c r="X45">
        <f t="shared" si="7"/>
        <v>0.35999999999999943</v>
      </c>
    </row>
    <row r="46" spans="1:25" x14ac:dyDescent="0.3">
      <c r="A46" s="7" t="s">
        <v>21</v>
      </c>
      <c r="B46">
        <v>49</v>
      </c>
      <c r="C46">
        <v>169</v>
      </c>
      <c r="D46">
        <v>129</v>
      </c>
      <c r="E46">
        <v>49.06</v>
      </c>
      <c r="F46">
        <v>169.33</v>
      </c>
      <c r="G46">
        <v>128.69999999999999</v>
      </c>
      <c r="H46">
        <f t="shared" si="2"/>
        <v>6.0000000000002274E-2</v>
      </c>
      <c r="I46">
        <f t="shared" si="2"/>
        <v>0.33000000000001251</v>
      </c>
      <c r="J46">
        <f t="shared" si="2"/>
        <v>-0.30000000000001137</v>
      </c>
      <c r="K46" s="2">
        <f t="shared" si="1"/>
        <v>0.45000000000001705</v>
      </c>
      <c r="N46">
        <f t="shared" si="4"/>
        <v>80</v>
      </c>
      <c r="Q46">
        <f t="shared" si="5"/>
        <v>80.500000000000014</v>
      </c>
      <c r="U46">
        <f t="shared" si="6"/>
        <v>6.2500000000001773E-3</v>
      </c>
      <c r="X46">
        <f t="shared" si="7"/>
        <v>0.50000000000001421</v>
      </c>
    </row>
    <row r="47" spans="1:25" x14ac:dyDescent="0.3">
      <c r="A47" s="7" t="s">
        <v>21</v>
      </c>
      <c r="B47">
        <v>89</v>
      </c>
      <c r="C47">
        <v>169</v>
      </c>
      <c r="D47">
        <v>129</v>
      </c>
      <c r="E47">
        <v>89.02</v>
      </c>
      <c r="F47">
        <v>169.1</v>
      </c>
      <c r="G47">
        <v>128.78</v>
      </c>
      <c r="H47">
        <f t="shared" si="2"/>
        <v>1.9999999999996021E-2</v>
      </c>
      <c r="I47">
        <f t="shared" si="2"/>
        <v>9.9999999999994316E-2</v>
      </c>
      <c r="J47">
        <f t="shared" si="2"/>
        <v>-0.21999999999999886</v>
      </c>
      <c r="K47" s="2">
        <f t="shared" si="1"/>
        <v>0.2424871130596391</v>
      </c>
      <c r="N47">
        <f t="shared" si="4"/>
        <v>80</v>
      </c>
      <c r="Q47">
        <f t="shared" si="5"/>
        <v>80.22</v>
      </c>
      <c r="U47">
        <f t="shared" si="6"/>
        <v>2.749999999999986E-3</v>
      </c>
      <c r="X47">
        <f t="shared" si="7"/>
        <v>0.21999999999999886</v>
      </c>
    </row>
    <row r="48" spans="1:25" x14ac:dyDescent="0.3">
      <c r="A48" s="7" t="s">
        <v>21</v>
      </c>
      <c r="B48">
        <v>129</v>
      </c>
      <c r="C48">
        <v>169</v>
      </c>
      <c r="D48">
        <v>129</v>
      </c>
      <c r="E48">
        <v>128.91999999999999</v>
      </c>
      <c r="F48">
        <v>169.04</v>
      </c>
      <c r="G48">
        <v>128.88</v>
      </c>
      <c r="H48">
        <f t="shared" si="2"/>
        <v>-8.0000000000012506E-2</v>
      </c>
      <c r="I48">
        <f t="shared" si="2"/>
        <v>3.9999999999992042E-2</v>
      </c>
      <c r="J48">
        <f t="shared" si="2"/>
        <v>-0.12000000000000455</v>
      </c>
      <c r="K48" s="2">
        <f t="shared" si="1"/>
        <v>0.14966629547096585</v>
      </c>
      <c r="N48">
        <f>C48-C5</f>
        <v>120</v>
      </c>
      <c r="Q48">
        <f>F48-F5</f>
        <v>120.13999999999999</v>
      </c>
      <c r="U48">
        <f t="shared" si="6"/>
        <v>1.1666666666665529E-3</v>
      </c>
      <c r="X48">
        <f t="shared" si="7"/>
        <v>0.13999999999998636</v>
      </c>
    </row>
    <row r="49" spans="1:25" x14ac:dyDescent="0.3">
      <c r="A49" s="7" t="s">
        <v>21</v>
      </c>
      <c r="B49">
        <v>169</v>
      </c>
      <c r="C49">
        <v>169</v>
      </c>
      <c r="D49">
        <v>129</v>
      </c>
      <c r="E49">
        <v>168.88</v>
      </c>
      <c r="F49">
        <v>169.01</v>
      </c>
      <c r="G49">
        <v>128.97999999999999</v>
      </c>
      <c r="H49">
        <f t="shared" si="2"/>
        <v>-0.12000000000000455</v>
      </c>
      <c r="I49">
        <f t="shared" si="2"/>
        <v>9.9999999999909051E-3</v>
      </c>
      <c r="J49">
        <f t="shared" si="2"/>
        <v>-2.0000000000010232E-2</v>
      </c>
      <c r="K49" s="2">
        <f t="shared" si="1"/>
        <v>0.12206555615734242</v>
      </c>
      <c r="N49">
        <f>C49-C15</f>
        <v>80</v>
      </c>
      <c r="Q49">
        <f>F49-F15</f>
        <v>80.209999999999994</v>
      </c>
      <c r="U49">
        <f t="shared" si="6"/>
        <v>2.6249999999999217E-3</v>
      </c>
      <c r="X49">
        <f t="shared" si="7"/>
        <v>0.20999999999999375</v>
      </c>
    </row>
    <row r="50" spans="1:25" x14ac:dyDescent="0.3">
      <c r="A50" s="7" t="s">
        <v>21</v>
      </c>
      <c r="B50">
        <v>209</v>
      </c>
      <c r="C50">
        <v>169</v>
      </c>
      <c r="D50">
        <v>129</v>
      </c>
      <c r="E50">
        <v>208.92</v>
      </c>
      <c r="F50">
        <v>169.18</v>
      </c>
      <c r="G50">
        <v>129.16999999999999</v>
      </c>
      <c r="H50">
        <f t="shared" si="2"/>
        <v>-8.0000000000012506E-2</v>
      </c>
      <c r="I50">
        <f t="shared" si="2"/>
        <v>0.18000000000000682</v>
      </c>
      <c r="J50">
        <f t="shared" si="2"/>
        <v>0.16999999999998749</v>
      </c>
      <c r="K50" s="2">
        <f t="shared" si="1"/>
        <v>0.26019223662515412</v>
      </c>
      <c r="M50">
        <f>B50-B46</f>
        <v>160</v>
      </c>
      <c r="N50">
        <f>C50-C16</f>
        <v>80</v>
      </c>
      <c r="P50">
        <f>E50-E46</f>
        <v>159.85999999999999</v>
      </c>
      <c r="Q50">
        <f>F50-F16</f>
        <v>80.510000000000005</v>
      </c>
      <c r="T50">
        <f>(P50-M50)/M50</f>
        <v>-8.7500000000009239E-4</v>
      </c>
      <c r="U50">
        <f t="shared" si="6"/>
        <v>6.3750000000000638E-3</v>
      </c>
      <c r="W50">
        <f>ABS(P50-M50)</f>
        <v>0.14000000000001478</v>
      </c>
      <c r="X50">
        <f t="shared" si="7"/>
        <v>0.51000000000000512</v>
      </c>
    </row>
    <row r="51" spans="1:25" x14ac:dyDescent="0.3">
      <c r="A51" s="7" t="s">
        <v>21</v>
      </c>
      <c r="B51">
        <v>89</v>
      </c>
      <c r="C51">
        <v>169</v>
      </c>
      <c r="D51">
        <v>169</v>
      </c>
      <c r="E51">
        <v>89.1</v>
      </c>
      <c r="F51">
        <v>169.15</v>
      </c>
      <c r="G51">
        <v>168.84</v>
      </c>
      <c r="H51">
        <f t="shared" si="2"/>
        <v>9.9999999999994316E-2</v>
      </c>
      <c r="I51">
        <f t="shared" si="2"/>
        <v>0.15000000000000568</v>
      </c>
      <c r="J51">
        <f t="shared" si="2"/>
        <v>-0.15999999999999659</v>
      </c>
      <c r="K51" s="2">
        <f t="shared" si="1"/>
        <v>0.24103941586387792</v>
      </c>
      <c r="N51">
        <f t="shared" ref="N51" si="8">C51-C17</f>
        <v>80</v>
      </c>
      <c r="O51">
        <f>D51-D43</f>
        <v>80</v>
      </c>
      <c r="Q51">
        <f t="shared" ref="Q51" si="9">F51-F17</f>
        <v>80.290000000000006</v>
      </c>
      <c r="R51">
        <f>G51-G43</f>
        <v>80.03</v>
      </c>
      <c r="U51">
        <f t="shared" si="6"/>
        <v>3.6250000000000782E-3</v>
      </c>
      <c r="V51">
        <f>(R51-O51)/O51</f>
        <v>3.7500000000001421E-4</v>
      </c>
      <c r="X51">
        <f t="shared" si="7"/>
        <v>0.29000000000000625</v>
      </c>
      <c r="Y51">
        <f>ABS(R51-O51)</f>
        <v>3.0000000000001137E-2</v>
      </c>
    </row>
    <row r="52" spans="1:25" x14ac:dyDescent="0.3">
      <c r="A52" s="7" t="s">
        <v>21</v>
      </c>
      <c r="B52">
        <v>129</v>
      </c>
      <c r="C52">
        <v>169</v>
      </c>
      <c r="D52">
        <v>169</v>
      </c>
      <c r="E52">
        <v>129.06</v>
      </c>
      <c r="F52">
        <v>169.11</v>
      </c>
      <c r="G52">
        <v>168.93</v>
      </c>
      <c r="H52">
        <f t="shared" si="2"/>
        <v>6.0000000000002274E-2</v>
      </c>
      <c r="I52">
        <f t="shared" si="2"/>
        <v>0.11000000000001364</v>
      </c>
      <c r="J52">
        <f t="shared" si="2"/>
        <v>-6.9999999999993179E-2</v>
      </c>
      <c r="K52" s="2">
        <f t="shared" si="1"/>
        <v>0.1435270009440813</v>
      </c>
      <c r="N52">
        <f>C52-C18</f>
        <v>80</v>
      </c>
      <c r="Q52">
        <f>F52-F18</f>
        <v>80.310000000000016</v>
      </c>
      <c r="U52">
        <f t="shared" si="6"/>
        <v>3.875000000000206E-3</v>
      </c>
      <c r="X52">
        <f t="shared" si="7"/>
        <v>0.31000000000001648</v>
      </c>
    </row>
    <row r="53" spans="1:25" x14ac:dyDescent="0.3">
      <c r="A53" s="7" t="s">
        <v>21</v>
      </c>
      <c r="B53">
        <v>169</v>
      </c>
      <c r="C53">
        <v>169</v>
      </c>
      <c r="D53">
        <v>169</v>
      </c>
      <c r="E53">
        <v>169.09</v>
      </c>
      <c r="F53">
        <v>169.05</v>
      </c>
      <c r="G53">
        <v>169</v>
      </c>
      <c r="H53">
        <f t="shared" si="2"/>
        <v>9.0000000000003411E-2</v>
      </c>
      <c r="I53">
        <f t="shared" si="2"/>
        <v>5.0000000000011369E-2</v>
      </c>
      <c r="J53">
        <f t="shared" si="2"/>
        <v>0</v>
      </c>
      <c r="K53" s="2">
        <f t="shared" si="1"/>
        <v>0.10295630140987851</v>
      </c>
      <c r="M53">
        <f>B53-B51</f>
        <v>80</v>
      </c>
      <c r="N53">
        <f>C53-C19</f>
        <v>80</v>
      </c>
      <c r="O53">
        <f>D53-D45</f>
        <v>80</v>
      </c>
      <c r="P53">
        <f>E53-E51</f>
        <v>79.990000000000009</v>
      </c>
      <c r="Q53">
        <f>F53-F19</f>
        <v>80.280000000000015</v>
      </c>
      <c r="R53">
        <f>G53-G45</f>
        <v>79.97</v>
      </c>
      <c r="T53">
        <f>(P53-M53)/M53</f>
        <v>-1.2499999999988632E-4</v>
      </c>
      <c r="U53">
        <f t="shared" si="6"/>
        <v>3.5000000000001918E-3</v>
      </c>
      <c r="V53">
        <f>(R53-O53)/O53</f>
        <v>-3.7500000000001421E-4</v>
      </c>
      <c r="W53">
        <f>ABS(P53-M53)</f>
        <v>9.9999999999909051E-3</v>
      </c>
      <c r="X53">
        <f t="shared" si="7"/>
        <v>0.28000000000001535</v>
      </c>
      <c r="Y53">
        <f>ABS(R53-O53)</f>
        <v>3.0000000000001137E-2</v>
      </c>
    </row>
    <row r="54" spans="1:25" x14ac:dyDescent="0.3">
      <c r="A54" s="7" t="s">
        <v>21</v>
      </c>
      <c r="B54">
        <v>129</v>
      </c>
      <c r="C54">
        <v>169</v>
      </c>
      <c r="D54">
        <v>209</v>
      </c>
      <c r="E54">
        <v>129.13999999999999</v>
      </c>
      <c r="F54">
        <v>169.02</v>
      </c>
      <c r="G54">
        <v>208.95</v>
      </c>
      <c r="H54">
        <f t="shared" si="2"/>
        <v>0.13999999999998636</v>
      </c>
      <c r="I54">
        <f t="shared" si="2"/>
        <v>2.0000000000010232E-2</v>
      </c>
      <c r="J54">
        <f t="shared" si="2"/>
        <v>-5.0000000000011369E-2</v>
      </c>
      <c r="K54" s="2">
        <f t="shared" si="1"/>
        <v>0.14999999999999242</v>
      </c>
      <c r="N54">
        <f>C54-C20</f>
        <v>80</v>
      </c>
      <c r="O54">
        <f>D54-D42</f>
        <v>160</v>
      </c>
      <c r="Q54">
        <f>F54-F20</f>
        <v>80.260000000000005</v>
      </c>
      <c r="R54">
        <f>G54-G42</f>
        <v>160.06</v>
      </c>
      <c r="U54">
        <f t="shared" si="6"/>
        <v>3.250000000000064E-3</v>
      </c>
      <c r="V54">
        <f>(R54-O54)/O54</f>
        <v>3.7500000000001421E-4</v>
      </c>
      <c r="X54">
        <f t="shared" si="7"/>
        <v>0.26000000000000512</v>
      </c>
      <c r="Y54">
        <f>ABS(R54-O54)</f>
        <v>6.0000000000002274E-2</v>
      </c>
    </row>
    <row r="55" spans="1:25" x14ac:dyDescent="0.3">
      <c r="A55" s="8" t="s">
        <v>17</v>
      </c>
      <c r="B55">
        <v>129</v>
      </c>
      <c r="C55">
        <v>209</v>
      </c>
      <c r="D55">
        <v>89</v>
      </c>
      <c r="E55">
        <v>128.91</v>
      </c>
      <c r="F55">
        <v>209.5</v>
      </c>
      <c r="G55">
        <v>88.87</v>
      </c>
      <c r="H55">
        <f t="shared" si="2"/>
        <v>-9.0000000000003411E-2</v>
      </c>
      <c r="I55">
        <f t="shared" si="2"/>
        <v>0.5</v>
      </c>
      <c r="J55">
        <f t="shared" si="2"/>
        <v>-0.12999999999999545</v>
      </c>
      <c r="K55" s="2">
        <f t="shared" si="1"/>
        <v>0.52440442408507526</v>
      </c>
      <c r="N55">
        <f>C55-C3</f>
        <v>160</v>
      </c>
      <c r="Q55">
        <f>F55-F3</f>
        <v>160.42000000000002</v>
      </c>
      <c r="U55">
        <f t="shared" si="6"/>
        <v>2.6250000000000995E-3</v>
      </c>
      <c r="X55">
        <f t="shared" si="7"/>
        <v>0.42000000000001592</v>
      </c>
    </row>
    <row r="56" spans="1:25" x14ac:dyDescent="0.3">
      <c r="A56" s="8" t="s">
        <v>17</v>
      </c>
      <c r="B56">
        <v>89</v>
      </c>
      <c r="C56">
        <v>209</v>
      </c>
      <c r="D56">
        <v>129</v>
      </c>
      <c r="E56">
        <v>88.92</v>
      </c>
      <c r="F56">
        <v>209.49</v>
      </c>
      <c r="G56">
        <v>128.69</v>
      </c>
      <c r="H56">
        <f t="shared" si="2"/>
        <v>-7.9999999999998295E-2</v>
      </c>
      <c r="I56">
        <f t="shared" si="2"/>
        <v>0.49000000000000909</v>
      </c>
      <c r="J56">
        <f t="shared" si="2"/>
        <v>-0.31000000000000227</v>
      </c>
      <c r="K56" s="2">
        <f t="shared" si="1"/>
        <v>0.58532042506648452</v>
      </c>
      <c r="N56">
        <f>C56-C4</f>
        <v>160</v>
      </c>
      <c r="Q56">
        <f>F56-F4</f>
        <v>160.68</v>
      </c>
      <c r="U56">
        <f t="shared" si="6"/>
        <v>4.2500000000000428E-3</v>
      </c>
      <c r="X56">
        <f t="shared" si="7"/>
        <v>0.68000000000000682</v>
      </c>
    </row>
    <row r="57" spans="1:25" x14ac:dyDescent="0.3">
      <c r="A57" s="8" t="s">
        <v>17</v>
      </c>
      <c r="B57">
        <v>169</v>
      </c>
      <c r="C57">
        <v>209</v>
      </c>
      <c r="D57">
        <v>129</v>
      </c>
      <c r="E57">
        <v>169.01</v>
      </c>
      <c r="F57">
        <v>209.42</v>
      </c>
      <c r="G57">
        <v>128.93</v>
      </c>
      <c r="H57">
        <f t="shared" si="2"/>
        <v>9.9999999999909051E-3</v>
      </c>
      <c r="I57">
        <f t="shared" si="2"/>
        <v>0.41999999999998749</v>
      </c>
      <c r="J57">
        <f t="shared" si="2"/>
        <v>-6.9999999999993179E-2</v>
      </c>
      <c r="K57" s="2">
        <f t="shared" si="1"/>
        <v>0.42591078878092342</v>
      </c>
      <c r="M57">
        <f>B57-B56</f>
        <v>80</v>
      </c>
      <c r="N57">
        <f>C57-C6</f>
        <v>160</v>
      </c>
      <c r="P57">
        <f>E57-E56</f>
        <v>80.089999999999989</v>
      </c>
      <c r="Q57">
        <f>F57-F6</f>
        <v>160.64999999999998</v>
      </c>
      <c r="T57">
        <f>(P57-M57)/M57</f>
        <v>1.124999999999865E-3</v>
      </c>
      <c r="U57">
        <f t="shared" si="6"/>
        <v>4.0624999999998579E-3</v>
      </c>
      <c r="W57">
        <f>ABS(P57-M57)</f>
        <v>8.99999999999892E-2</v>
      </c>
      <c r="X57">
        <f t="shared" si="7"/>
        <v>0.64999999999997726</v>
      </c>
    </row>
    <row r="58" spans="1:25" x14ac:dyDescent="0.3">
      <c r="A58" s="8" t="s">
        <v>17</v>
      </c>
      <c r="B58">
        <v>129</v>
      </c>
      <c r="C58">
        <v>209</v>
      </c>
      <c r="D58">
        <v>169</v>
      </c>
      <c r="E58">
        <v>128.99</v>
      </c>
      <c r="F58">
        <v>209.22</v>
      </c>
      <c r="G58">
        <v>169</v>
      </c>
      <c r="H58">
        <f t="shared" si="2"/>
        <v>-9.9999999999909051E-3</v>
      </c>
      <c r="I58">
        <f t="shared" si="2"/>
        <v>0.21999999999999886</v>
      </c>
      <c r="J58">
        <f t="shared" si="2"/>
        <v>0</v>
      </c>
      <c r="K58" s="2">
        <f t="shared" si="1"/>
        <v>0.22022715545545085</v>
      </c>
      <c r="N58">
        <f>C58-C7</f>
        <v>160</v>
      </c>
      <c r="O58">
        <f>D58-D55</f>
        <v>80</v>
      </c>
      <c r="Q58">
        <f>F58-F7</f>
        <v>159.94</v>
      </c>
      <c r="R58">
        <f>G58-G55</f>
        <v>80.13</v>
      </c>
      <c r="U58">
        <f t="shared" si="6"/>
        <v>-3.7500000000001421E-4</v>
      </c>
      <c r="V58">
        <f>(R58-O58)/O58</f>
        <v>1.6249999999999431E-3</v>
      </c>
      <c r="X58">
        <f t="shared" si="7"/>
        <v>6.0000000000002274E-2</v>
      </c>
      <c r="Y58">
        <f>ABS(R58-O58)</f>
        <v>0.12999999999999545</v>
      </c>
    </row>
    <row r="59" spans="1:25" x14ac:dyDescent="0.3">
      <c r="S59" s="11" t="s">
        <v>25</v>
      </c>
      <c r="T59" s="11" t="s">
        <v>28</v>
      </c>
      <c r="U59" s="11" t="s">
        <v>29</v>
      </c>
      <c r="V59" s="11" t="s">
        <v>30</v>
      </c>
      <c r="W59" s="11" t="s">
        <v>31</v>
      </c>
      <c r="X59" s="11" t="s">
        <v>32</v>
      </c>
      <c r="Y59" s="11" t="s">
        <v>33</v>
      </c>
    </row>
    <row r="60" spans="1:25" x14ac:dyDescent="0.3">
      <c r="S60" s="3" t="s">
        <v>35</v>
      </c>
      <c r="T60" s="13">
        <f t="shared" ref="T60:Y60" si="10">AVERAGE(T3:T58)</f>
        <v>1.6826923076924169E-4</v>
      </c>
      <c r="U60" s="13">
        <f t="shared" si="10"/>
        <v>3.8737745098039438E-3</v>
      </c>
      <c r="V60" s="13">
        <f t="shared" si="10"/>
        <v>9.6153846153848881E-4</v>
      </c>
      <c r="W60" s="13">
        <f t="shared" si="10"/>
        <v>0.15384615384615385</v>
      </c>
      <c r="X60" s="13">
        <f t="shared" si="10"/>
        <v>0.3694117647058841</v>
      </c>
      <c r="Y60" s="13">
        <f t="shared" si="10"/>
        <v>0.10230769230769436</v>
      </c>
    </row>
    <row r="61" spans="1:25" x14ac:dyDescent="0.3">
      <c r="S61" t="s">
        <v>36</v>
      </c>
      <c r="W61">
        <f>MAX(W3:W58)</f>
        <v>0.45999999999997954</v>
      </c>
      <c r="X61">
        <f>MAX(X3:X58)</f>
        <v>0.68000000000000682</v>
      </c>
      <c r="Y61">
        <f>MAX(Y3:Y58)</f>
        <v>0.26000000000000512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NYC_Premier</vt:lpstr>
      <vt:lpstr>NYC_Premier!fid_centroids_1</vt:lpstr>
      <vt:lpstr>NYC_Premier!fid_centroids_syn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2018-03-21T14:33:53Z</dcterms:created>
  <dcterms:modified xsi:type="dcterms:W3CDTF">2018-12-21T16:40:12Z</dcterms:modified>
</cp:coreProperties>
</file>